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WY 80%ers (2)" sheetId="1" r:id="rId1"/>
  </sheets>
  <externalReferences>
    <externalReference r:id="rId2"/>
    <externalReference r:id="rId3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O43" i="1" l="1"/>
  <c r="M43" i="1"/>
  <c r="M42" i="1"/>
  <c r="O42" i="1" s="1"/>
  <c r="O41" i="1"/>
  <c r="M41" i="1"/>
  <c r="M40" i="1"/>
  <c r="O40" i="1" s="1"/>
  <c r="O39" i="1"/>
  <c r="M39" i="1"/>
  <c r="M38" i="1"/>
  <c r="O38" i="1" s="1"/>
  <c r="O37" i="1"/>
  <c r="M37" i="1"/>
  <c r="M36" i="1"/>
  <c r="O36" i="1" s="1"/>
  <c r="O34" i="1"/>
  <c r="M34" i="1"/>
  <c r="M33" i="1"/>
  <c r="O33" i="1" s="1"/>
  <c r="O32" i="1"/>
  <c r="M32" i="1"/>
  <c r="M30" i="1"/>
  <c r="O30" i="1" s="1"/>
  <c r="O29" i="1"/>
  <c r="M29" i="1"/>
  <c r="M28" i="1"/>
  <c r="O28" i="1" s="1"/>
  <c r="O27" i="1"/>
  <c r="M27" i="1"/>
  <c r="M26" i="1"/>
  <c r="O26" i="1" s="1"/>
  <c r="O25" i="1"/>
  <c r="M25" i="1"/>
  <c r="M24" i="1"/>
  <c r="O24" i="1" s="1"/>
  <c r="O23" i="1"/>
  <c r="M23" i="1"/>
  <c r="M22" i="1"/>
  <c r="O22" i="1" s="1"/>
  <c r="O21" i="1"/>
  <c r="M21" i="1"/>
  <c r="M20" i="1"/>
  <c r="O20" i="1" s="1"/>
  <c r="O19" i="1"/>
  <c r="M19" i="1"/>
  <c r="M18" i="1"/>
  <c r="O18" i="1" s="1"/>
  <c r="O17" i="1"/>
  <c r="M17" i="1"/>
  <c r="M16" i="1"/>
  <c r="O16" i="1" s="1"/>
  <c r="O15" i="1"/>
  <c r="M15" i="1"/>
  <c r="M14" i="1"/>
  <c r="O14" i="1" s="1"/>
  <c r="O13" i="1"/>
  <c r="M13" i="1"/>
  <c r="M12" i="1"/>
  <c r="O12" i="1" s="1"/>
  <c r="O11" i="1"/>
  <c r="M11" i="1"/>
  <c r="M10" i="1"/>
  <c r="O10" i="1" s="1"/>
  <c r="O9" i="1"/>
  <c r="M9" i="1"/>
  <c r="M8" i="1"/>
  <c r="O8" i="1" s="1"/>
  <c r="O7" i="1"/>
  <c r="M7" i="1"/>
  <c r="M6" i="1"/>
  <c r="O6" i="1" s="1"/>
  <c r="O5" i="1"/>
  <c r="M5" i="1"/>
  <c r="M4" i="1"/>
  <c r="O4" i="1" s="1"/>
  <c r="O3" i="1"/>
  <c r="M3" i="1"/>
</calcChain>
</file>

<file path=xl/sharedStrings.xml><?xml version="1.0" encoding="utf-8"?>
<sst xmlns="http://schemas.openxmlformats.org/spreadsheetml/2006/main" count="261" uniqueCount="100">
  <si>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</si>
  <si>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</si>
  <si>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</si>
  <si>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</si>
  <si>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</si>
  <si>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</si>
  <si>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</si>
  <si>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</si>
  <si>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State</t>
  </si>
  <si>
    <t>NOX</t>
  </si>
  <si>
    <t>SO2</t>
  </si>
  <si>
    <t>Q</t>
  </si>
  <si>
    <t>Distance to NPS Class I Area</t>
  </si>
  <si>
    <t>Q/d</t>
  </si>
  <si>
    <t>NPS Class I Area</t>
  </si>
  <si>
    <t>CAMD</t>
  </si>
  <si>
    <t>Platte County</t>
  </si>
  <si>
    <t>Laramie River</t>
  </si>
  <si>
    <t>Fossil Fuel Electric Power Generation</t>
  </si>
  <si>
    <t>WY</t>
  </si>
  <si>
    <t>ROMO</t>
  </si>
  <si>
    <t>Sweetwater County</t>
  </si>
  <si>
    <t>Jim Bridger</t>
  </si>
  <si>
    <t>GRTE</t>
  </si>
  <si>
    <t>Lincoln County</t>
  </si>
  <si>
    <t>Naughton</t>
  </si>
  <si>
    <t>Campbell County</t>
  </si>
  <si>
    <t>Wyodak</t>
  </si>
  <si>
    <t>WICA</t>
  </si>
  <si>
    <t>NEI</t>
  </si>
  <si>
    <t>Sweetwater</t>
  </si>
  <si>
    <t>Green River Works</t>
  </si>
  <si>
    <t>Potash, Soda, and Borate Mineral Mining</t>
  </si>
  <si>
    <t>Albany</t>
  </si>
  <si>
    <t>Laramie Cement Plant</t>
  </si>
  <si>
    <t>Cement Manufacturing</t>
  </si>
  <si>
    <t>Westvaco Facility</t>
  </si>
  <si>
    <t>Park</t>
  </si>
  <si>
    <t>Elk Basin Gas Plant</t>
  </si>
  <si>
    <t>Natural Gas Liquid Extraction</t>
  </si>
  <si>
    <t>YELL</t>
  </si>
  <si>
    <t>Laramie</t>
  </si>
  <si>
    <t>Fertilizer Plant</t>
  </si>
  <si>
    <t>All Other Nonmetallic Mineral Mining</t>
  </si>
  <si>
    <t>Teton</t>
  </si>
  <si>
    <t>Portable Hot Mix Asphalt Plant (CT-1329)</t>
  </si>
  <si>
    <t>Asphalt Paving Mixture and Block Manufacturing</t>
  </si>
  <si>
    <t>Fremont</t>
  </si>
  <si>
    <t>Lost Cabin Gas Plant</t>
  </si>
  <si>
    <t>Crude Petroleum and Natural Gas Extraction</t>
  </si>
  <si>
    <t>Campbell</t>
  </si>
  <si>
    <t>Black Thunder Mine</t>
  </si>
  <si>
    <t>Bituminous Coal and Lignite Surface Mining</t>
  </si>
  <si>
    <t>Dry Fork Station</t>
  </si>
  <si>
    <t>Wygen II</t>
  </si>
  <si>
    <t>North Antelope Rochelle Mine</t>
  </si>
  <si>
    <t>FMC Granger Soda Ash</t>
  </si>
  <si>
    <t>Frontier Refinery</t>
  </si>
  <si>
    <t>Petroleum Refineries</t>
  </si>
  <si>
    <t>Crook</t>
  </si>
  <si>
    <t>Colony East and West Plants</t>
  </si>
  <si>
    <t>Clay and Ceramic and Refractory Minerals Mining</t>
  </si>
  <si>
    <t>Wygen I</t>
  </si>
  <si>
    <t>Neil Simpson II</t>
  </si>
  <si>
    <t>Main Yard (Evans Construction)</t>
  </si>
  <si>
    <t>Construction Sand and Gravel Mining</t>
  </si>
  <si>
    <t>Green River Soda Ash Plant</t>
  </si>
  <si>
    <t>BADL</t>
  </si>
  <si>
    <t>Rock Springs Fertilizer Complex</t>
  </si>
  <si>
    <t>Phosphatic Fertilizer Manufacturing</t>
  </si>
  <si>
    <t>Rock Springs Coal Calcining Plant</t>
  </si>
  <si>
    <t>All Other Petroleum and Coal Products Manufacturing</t>
  </si>
  <si>
    <t>Converse</t>
  </si>
  <si>
    <t>Douglas Gas Plant</t>
  </si>
  <si>
    <t>Antelope Mine</t>
  </si>
  <si>
    <t>Hilight Gas Plant</t>
  </si>
  <si>
    <t>Oil and Gas Extraction</t>
  </si>
  <si>
    <t>Oregon Basin Gas Plant</t>
  </si>
  <si>
    <t>Carbon</t>
  </si>
  <si>
    <t>Rawlins Plant</t>
  </si>
  <si>
    <t>Heat Plant</t>
  </si>
  <si>
    <t>Steam and Air-Conditioning Supply</t>
  </si>
  <si>
    <t>Weston</t>
  </si>
  <si>
    <t>Newcastle Refinery</t>
  </si>
  <si>
    <t>Frannie Lime Plant</t>
  </si>
  <si>
    <t>Lime Manufacturing</t>
  </si>
  <si>
    <t>Lincoln</t>
  </si>
  <si>
    <t>Shute Creek Treating Facility</t>
  </si>
  <si>
    <t>Uinta</t>
  </si>
  <si>
    <t>Carter Creek Gas Plant</t>
  </si>
  <si>
    <t>Sinclair Refinery</t>
  </si>
  <si>
    <t>Green River Compressor Station</t>
  </si>
  <si>
    <t>Pipeline Transportation of Natural Gas</t>
  </si>
  <si>
    <t>Natrona</t>
  </si>
  <si>
    <t>Casper Refinery</t>
  </si>
  <si>
    <t>Goshen</t>
  </si>
  <si>
    <t>Torrington</t>
  </si>
  <si>
    <t>Beet Sugar Manufacturing</t>
  </si>
  <si>
    <t>Casper Gas Plant and Compressor Station</t>
  </si>
  <si>
    <t>Echo Springs Gas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</si>
</sst>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5" fontId="0" fillId="0" borderId="5" xfId="0" applyNumberForma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5" fontId="0" fillId="0" borderId="8" xfId="0" applyNumberForma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left"/>
    </xf>
    <xf numFmtId="164" fontId="0" fillId="0" borderId="8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/>
    <xf numFmtId="165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D\Programs\Reasonable%20Progress%20(2nd%20planning%20period)\Facility%20selection\WRAP\NPS%20CIA-center%20RP%20facility%20selection\BADL%20RP%20facility%20sele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D\Programs\Reasonable%20Progress%20(2nd%20planning%20period)\Facility%20selection\WRAP\NPS%20CIA-center%20RP%20facility%20selection\WICA-center%20RP%20facility%20sel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L Results"/>
      <sheetName val="BADL Results-air-rail-PM-EGUs"/>
      <sheetName val="BADL EGUs"/>
      <sheetName val="BADL EGUs (2)"/>
      <sheetName val="BADL Results combined"/>
      <sheetName val="BADL 80%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A Results"/>
      <sheetName val="WICA Results-air-rail-PM-EGUs"/>
      <sheetName val="WICA EGUs"/>
      <sheetName val="WICA EGUs (2)"/>
      <sheetName val="WICA Results combined"/>
      <sheetName val="WICA 80%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zoomScaleNormal="100" workbookViewId="0">
      <pane xSplit="6" ySplit="2" topLeftCell="G16" activePane="bottomRight" state="frozen"/>
      <selection pane="topRight" activeCell="G1" sqref="G1"/>
      <selection pane="bottomLeft" activeCell="A2" sqref="A2"/>
      <selection pane="bottomRight" activeCell="I46" sqref="I46"/>
    </sheetView>
  </sheetViews>
  <sheetFormatPr defaultRowHeight="15" x14ac:dyDescent="0.25"/>
  <cols>
    <col min="1" max="1" width="2.28515625" style="1" customWidth="1"/>
    <col min="2" max="2" width="9.140625" style="1"/>
    <col min="3" max="3" width="10.5703125" style="1" customWidth="1"/>
    <col min="4" max="4" width="10.7109375" style="2" customWidth="1"/>
    <col min="5" max="5" width="19.85546875" style="1" customWidth="1"/>
    <col min="6" max="6" width="42.5703125" style="1" customWidth="1"/>
    <col min="7" max="7" width="50" style="1" customWidth="1"/>
    <col min="8" max="8" width="10" style="3" bestFit="1" customWidth="1"/>
    <col min="9" max="9" width="11.7109375" style="3" bestFit="1" customWidth="1"/>
    <col min="10" max="10" width="5.28515625" style="2" bestFit="1" customWidth="1"/>
    <col min="11" max="13" width="8.28515625" style="4" customWidth="1"/>
    <col min="14" max="14" width="11" style="4" customWidth="1"/>
    <col min="15" max="15" width="8.28515625" style="4" customWidth="1"/>
    <col min="16" max="16" width="10.28515625" style="2" customWidth="1"/>
    <col min="17" max="16384" width="9.140625" style="1"/>
  </cols>
  <sheetData>
    <row r="1" spans="2:16" ht="15.75" thickBot="1" x14ac:dyDescent="0.3"/>
    <row r="2" spans="2:16" s="12" customFormat="1" ht="47.25" customHeight="1" thickBot="1" x14ac:dyDescent="0.3">
      <c r="B2" s="5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6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0" t="s">
        <v>13</v>
      </c>
      <c r="P2" s="11" t="s">
        <v>14</v>
      </c>
    </row>
    <row r="3" spans="2:16" x14ac:dyDescent="0.25">
      <c r="B3" s="13">
        <v>2018</v>
      </c>
      <c r="C3" s="14" t="s">
        <v>15</v>
      </c>
      <c r="D3" s="14">
        <v>4207711</v>
      </c>
      <c r="E3" s="15" t="s">
        <v>16</v>
      </c>
      <c r="F3" s="16" t="s">
        <v>17</v>
      </c>
      <c r="G3" s="17" t="s">
        <v>18</v>
      </c>
      <c r="H3" s="18">
        <v>42.110300000000002</v>
      </c>
      <c r="I3" s="18">
        <v>-104.8828</v>
      </c>
      <c r="J3" s="14" t="s">
        <v>19</v>
      </c>
      <c r="K3" s="19">
        <v>9276.1890000000003</v>
      </c>
      <c r="L3" s="19">
        <v>6435.9939999999997</v>
      </c>
      <c r="M3" s="19">
        <f>+K3+L3</f>
        <v>15712.183000000001</v>
      </c>
      <c r="N3" s="20">
        <v>184.86555437365917</v>
      </c>
      <c r="O3" s="21">
        <f>+M3/N3</f>
        <v>84.992485772886496</v>
      </c>
      <c r="P3" s="22" t="s">
        <v>20</v>
      </c>
    </row>
    <row r="4" spans="2:16" x14ac:dyDescent="0.25">
      <c r="B4" s="23">
        <v>2018</v>
      </c>
      <c r="C4" s="24" t="s">
        <v>15</v>
      </c>
      <c r="D4" s="24">
        <v>3962711</v>
      </c>
      <c r="E4" s="25" t="s">
        <v>21</v>
      </c>
      <c r="F4" s="25" t="s">
        <v>22</v>
      </c>
      <c r="G4" s="26" t="s">
        <v>18</v>
      </c>
      <c r="H4" s="27">
        <v>41.7378</v>
      </c>
      <c r="I4" s="27">
        <v>-108.78749999999999</v>
      </c>
      <c r="J4" s="24" t="s">
        <v>19</v>
      </c>
      <c r="K4" s="28">
        <v>6667.1180000000004</v>
      </c>
      <c r="L4" s="28">
        <v>8156.3509999999997</v>
      </c>
      <c r="M4" s="28">
        <f>+K4+L4</f>
        <v>14823.469000000001</v>
      </c>
      <c r="N4" s="29">
        <v>255.91486732317446</v>
      </c>
      <c r="O4" s="30">
        <f>+M4/N4</f>
        <v>57.923438192751128</v>
      </c>
      <c r="P4" s="31" t="s">
        <v>23</v>
      </c>
    </row>
    <row r="5" spans="2:16" x14ac:dyDescent="0.25">
      <c r="B5" s="23">
        <v>2018</v>
      </c>
      <c r="C5" s="24" t="s">
        <v>15</v>
      </c>
      <c r="D5" s="24">
        <v>8419211</v>
      </c>
      <c r="E5" s="25" t="s">
        <v>24</v>
      </c>
      <c r="F5" s="26" t="s">
        <v>25</v>
      </c>
      <c r="G5" s="26" t="s">
        <v>18</v>
      </c>
      <c r="H5" s="27">
        <v>41.757199999999997</v>
      </c>
      <c r="I5" s="27">
        <v>-110.5986</v>
      </c>
      <c r="J5" s="24" t="s">
        <v>19</v>
      </c>
      <c r="K5" s="28">
        <v>5578.0119999999997</v>
      </c>
      <c r="L5" s="28">
        <v>4140.9799999999996</v>
      </c>
      <c r="M5" s="28">
        <f>+K5+L5</f>
        <v>9718.9919999999984</v>
      </c>
      <c r="N5" s="29">
        <v>198.21604815586429</v>
      </c>
      <c r="O5" s="30">
        <f>+M5/N5</f>
        <v>49.032316456827004</v>
      </c>
      <c r="P5" s="31" t="s">
        <v>23</v>
      </c>
    </row>
    <row r="6" spans="2:16" x14ac:dyDescent="0.25">
      <c r="B6" s="23">
        <v>2018</v>
      </c>
      <c r="C6" s="24" t="s">
        <v>15</v>
      </c>
      <c r="D6" s="32">
        <v>8041911</v>
      </c>
      <c r="E6" s="33" t="s">
        <v>26</v>
      </c>
      <c r="F6" s="26" t="s">
        <v>27</v>
      </c>
      <c r="G6" s="26" t="s">
        <v>18</v>
      </c>
      <c r="H6" s="34">
        <v>44.288600000000002</v>
      </c>
      <c r="I6" s="34">
        <v>-105.3847</v>
      </c>
      <c r="J6" s="24" t="s">
        <v>19</v>
      </c>
      <c r="K6" s="28">
        <v>3240.1190000000001</v>
      </c>
      <c r="L6" s="28">
        <v>2163.4839999999999</v>
      </c>
      <c r="M6" s="28">
        <f>+K6+L6</f>
        <v>5403.6030000000001</v>
      </c>
      <c r="N6" s="29">
        <v>167.96454976457426</v>
      </c>
      <c r="O6" s="30">
        <f>+M6/N6</f>
        <v>32.17109209993361</v>
      </c>
      <c r="P6" s="31" t="s">
        <v>28</v>
      </c>
    </row>
    <row r="7" spans="2:16" x14ac:dyDescent="0.25">
      <c r="B7" s="23">
        <v>2014</v>
      </c>
      <c r="C7" s="24" t="s">
        <v>29</v>
      </c>
      <c r="D7" s="24">
        <v>6478511</v>
      </c>
      <c r="E7" s="26" t="s">
        <v>30</v>
      </c>
      <c r="F7" s="26" t="s">
        <v>31</v>
      </c>
      <c r="G7" s="26" t="s">
        <v>32</v>
      </c>
      <c r="H7" s="27">
        <v>41.592551</v>
      </c>
      <c r="I7" s="27">
        <v>-109.75390899999999</v>
      </c>
      <c r="J7" s="24" t="s">
        <v>19</v>
      </c>
      <c r="K7" s="28">
        <v>2980.6197999999999</v>
      </c>
      <c r="L7" s="28">
        <v>4434.7</v>
      </c>
      <c r="M7" s="28">
        <f>+K7+L7</f>
        <v>7415.3197999999993</v>
      </c>
      <c r="N7" s="28">
        <v>230.77793751631745</v>
      </c>
      <c r="O7" s="30">
        <f>+M7/N7</f>
        <v>32.131840156842074</v>
      </c>
      <c r="P7" s="31" t="s">
        <v>23</v>
      </c>
    </row>
    <row r="8" spans="2:16" x14ac:dyDescent="0.25">
      <c r="B8" s="23">
        <v>2014</v>
      </c>
      <c r="C8" s="24" t="s">
        <v>29</v>
      </c>
      <c r="D8" s="24">
        <v>4833911</v>
      </c>
      <c r="E8" s="26" t="s">
        <v>33</v>
      </c>
      <c r="F8" s="26" t="s">
        <v>34</v>
      </c>
      <c r="G8" s="26" t="s">
        <v>35</v>
      </c>
      <c r="H8" s="27">
        <v>41.267400000000002</v>
      </c>
      <c r="I8" s="27">
        <v>-105.60299999999999</v>
      </c>
      <c r="J8" s="24" t="s">
        <v>19</v>
      </c>
      <c r="K8" s="28">
        <v>1876.94</v>
      </c>
      <c r="L8" s="28">
        <v>238.93</v>
      </c>
      <c r="M8" s="28">
        <f>+K8+L8</f>
        <v>2115.87</v>
      </c>
      <c r="N8" s="28">
        <v>81.16123618113069</v>
      </c>
      <c r="O8" s="30">
        <f>+M8/N8</f>
        <v>26.069957772426363</v>
      </c>
      <c r="P8" s="31" t="s">
        <v>20</v>
      </c>
    </row>
    <row r="9" spans="2:16" x14ac:dyDescent="0.25">
      <c r="B9" s="23">
        <v>2014</v>
      </c>
      <c r="C9" s="24" t="s">
        <v>29</v>
      </c>
      <c r="D9" s="24">
        <v>8041211</v>
      </c>
      <c r="E9" s="26" t="s">
        <v>30</v>
      </c>
      <c r="F9" s="26" t="s">
        <v>36</v>
      </c>
      <c r="G9" s="26" t="s">
        <v>32</v>
      </c>
      <c r="H9" s="27">
        <v>41.622799999999998</v>
      </c>
      <c r="I9" s="27">
        <v>-109.815</v>
      </c>
      <c r="J9" s="24" t="s">
        <v>19</v>
      </c>
      <c r="K9" s="28">
        <v>2470.9866499999998</v>
      </c>
      <c r="L9" s="28">
        <v>2911.5476493000001</v>
      </c>
      <c r="M9" s="28">
        <f>+K9+L9</f>
        <v>5382.5342992999995</v>
      </c>
      <c r="N9" s="28">
        <v>225.90151504596457</v>
      </c>
      <c r="O9" s="30">
        <f>+M9/N9</f>
        <v>23.82690659779243</v>
      </c>
      <c r="P9" s="31" t="s">
        <v>23</v>
      </c>
    </row>
    <row r="10" spans="2:16" x14ac:dyDescent="0.25">
      <c r="B10" s="23">
        <v>2014</v>
      </c>
      <c r="C10" s="24" t="s">
        <v>29</v>
      </c>
      <c r="D10" s="24">
        <v>4193711</v>
      </c>
      <c r="E10" s="26" t="s">
        <v>37</v>
      </c>
      <c r="F10" s="26" t="s">
        <v>38</v>
      </c>
      <c r="G10" s="26" t="s">
        <v>39</v>
      </c>
      <c r="H10" s="27">
        <v>44.979664</v>
      </c>
      <c r="I10" s="27">
        <v>-108.84268899999999</v>
      </c>
      <c r="J10" s="24" t="s">
        <v>19</v>
      </c>
      <c r="K10" s="28">
        <v>1176.7</v>
      </c>
      <c r="L10" s="28">
        <v>1262.4000000000001</v>
      </c>
      <c r="M10" s="28">
        <f>+K10+L10</f>
        <v>2439.1000000000004</v>
      </c>
      <c r="N10" s="28">
        <v>106.73419861968657</v>
      </c>
      <c r="O10" s="30">
        <f>+M10/N10</f>
        <v>22.852094563345709</v>
      </c>
      <c r="P10" s="31" t="s">
        <v>40</v>
      </c>
    </row>
    <row r="11" spans="2:16" x14ac:dyDescent="0.25">
      <c r="B11" s="23">
        <v>2014</v>
      </c>
      <c r="C11" s="24" t="s">
        <v>29</v>
      </c>
      <c r="D11" s="24">
        <v>7001211</v>
      </c>
      <c r="E11" s="26" t="s">
        <v>41</v>
      </c>
      <c r="F11" s="26" t="s">
        <v>42</v>
      </c>
      <c r="G11" s="26" t="s">
        <v>43</v>
      </c>
      <c r="H11" s="27">
        <v>41.094900000000003</v>
      </c>
      <c r="I11" s="27">
        <v>-104.9063</v>
      </c>
      <c r="J11" s="24" t="s">
        <v>19</v>
      </c>
      <c r="K11" s="28">
        <v>1734.91</v>
      </c>
      <c r="L11" s="28">
        <v>0.51</v>
      </c>
      <c r="M11" s="28">
        <f>+K11+L11</f>
        <v>1735.42</v>
      </c>
      <c r="N11" s="28">
        <v>83.608799396750754</v>
      </c>
      <c r="O11" s="30">
        <f>+M11/N11</f>
        <v>20.75642770284108</v>
      </c>
      <c r="P11" s="31" t="s">
        <v>20</v>
      </c>
    </row>
    <row r="12" spans="2:16" x14ac:dyDescent="0.25">
      <c r="B12" s="23">
        <v>2014</v>
      </c>
      <c r="C12" s="24" t="s">
        <v>29</v>
      </c>
      <c r="D12" s="24">
        <v>16454911</v>
      </c>
      <c r="E12" s="26" t="s">
        <v>44</v>
      </c>
      <c r="F12" s="26" t="s">
        <v>45</v>
      </c>
      <c r="G12" s="26" t="s">
        <v>46</v>
      </c>
      <c r="H12" s="27">
        <v>43.777999999999999</v>
      </c>
      <c r="I12" s="27">
        <v>-110.477</v>
      </c>
      <c r="J12" s="24" t="s">
        <v>19</v>
      </c>
      <c r="K12" s="28">
        <v>11.67</v>
      </c>
      <c r="L12" s="28">
        <v>8.52</v>
      </c>
      <c r="M12" s="28">
        <f>+K12+L12</f>
        <v>20.189999999999998</v>
      </c>
      <c r="N12" s="28">
        <v>1.1666014355373173</v>
      </c>
      <c r="O12" s="30">
        <f>+M12/N12</f>
        <v>17.306681943778699</v>
      </c>
      <c r="P12" s="31" t="s">
        <v>23</v>
      </c>
    </row>
    <row r="13" spans="2:16" x14ac:dyDescent="0.25">
      <c r="B13" s="23">
        <v>2014</v>
      </c>
      <c r="C13" s="24" t="s">
        <v>29</v>
      </c>
      <c r="D13" s="24">
        <v>4786511</v>
      </c>
      <c r="E13" s="26" t="s">
        <v>47</v>
      </c>
      <c r="F13" s="26" t="s">
        <v>48</v>
      </c>
      <c r="G13" s="26" t="s">
        <v>49</v>
      </c>
      <c r="H13" s="27">
        <v>43.279400000000003</v>
      </c>
      <c r="I13" s="27">
        <v>-107.602</v>
      </c>
      <c r="J13" s="24" t="s">
        <v>19</v>
      </c>
      <c r="K13" s="28">
        <v>64.650395000000003</v>
      </c>
      <c r="L13" s="28">
        <v>3185.942</v>
      </c>
      <c r="M13" s="28">
        <f>+K13+L13</f>
        <v>3250.5923950000001</v>
      </c>
      <c r="N13" s="28">
        <v>216.56262427378388</v>
      </c>
      <c r="O13" s="30">
        <f>+M13/N13</f>
        <v>15.009941839689382</v>
      </c>
      <c r="P13" s="31" t="s">
        <v>40</v>
      </c>
    </row>
    <row r="14" spans="2:16" x14ac:dyDescent="0.25">
      <c r="B14" s="23">
        <v>2014</v>
      </c>
      <c r="C14" s="24" t="s">
        <v>29</v>
      </c>
      <c r="D14" s="24">
        <v>4955811</v>
      </c>
      <c r="E14" s="26" t="s">
        <v>50</v>
      </c>
      <c r="F14" s="26" t="s">
        <v>51</v>
      </c>
      <c r="G14" s="26" t="s">
        <v>52</v>
      </c>
      <c r="H14" s="27">
        <v>43.700200000000002</v>
      </c>
      <c r="I14" s="27">
        <v>-105.2901</v>
      </c>
      <c r="J14" s="24" t="s">
        <v>19</v>
      </c>
      <c r="K14" s="28">
        <v>1170.1400000000001</v>
      </c>
      <c r="L14" s="28">
        <v>156.5343</v>
      </c>
      <c r="M14" s="28">
        <f>+K14+L14</f>
        <v>1326.6743000000001</v>
      </c>
      <c r="N14" s="28">
        <v>144.10812632692944</v>
      </c>
      <c r="O14" s="30">
        <f>+M14/N14</f>
        <v>9.2061033184919356</v>
      </c>
      <c r="P14" s="31" t="s">
        <v>28</v>
      </c>
    </row>
    <row r="15" spans="2:16" x14ac:dyDescent="0.25">
      <c r="B15" s="23">
        <v>2018</v>
      </c>
      <c r="C15" s="24" t="s">
        <v>15</v>
      </c>
      <c r="D15" s="32">
        <v>15659411</v>
      </c>
      <c r="E15" s="33" t="s">
        <v>26</v>
      </c>
      <c r="F15" s="26" t="s">
        <v>53</v>
      </c>
      <c r="G15" s="26" t="s">
        <v>18</v>
      </c>
      <c r="H15" s="34">
        <v>44.390099999999997</v>
      </c>
      <c r="I15" s="34">
        <v>-105.45910000000001</v>
      </c>
      <c r="J15" s="24" t="s">
        <v>19</v>
      </c>
      <c r="K15" s="28">
        <v>699.28700000000003</v>
      </c>
      <c r="L15" s="28">
        <v>922.92</v>
      </c>
      <c r="M15" s="28">
        <f>+K15+L15</f>
        <v>1622.2069999999999</v>
      </c>
      <c r="N15" s="29">
        <v>178.2879624410499</v>
      </c>
      <c r="O15" s="30">
        <f>+M15/N15</f>
        <v>9.0988027334508086</v>
      </c>
      <c r="P15" s="31" t="s">
        <v>28</v>
      </c>
    </row>
    <row r="16" spans="2:16" x14ac:dyDescent="0.25">
      <c r="B16" s="23">
        <v>2018</v>
      </c>
      <c r="C16" s="24" t="s">
        <v>15</v>
      </c>
      <c r="D16" s="32">
        <v>15064111</v>
      </c>
      <c r="E16" s="33" t="s">
        <v>26</v>
      </c>
      <c r="F16" s="26" t="s">
        <v>54</v>
      </c>
      <c r="G16" s="26" t="s">
        <v>18</v>
      </c>
      <c r="H16" s="34">
        <v>44.2911</v>
      </c>
      <c r="I16" s="34">
        <v>-105.3815</v>
      </c>
      <c r="J16" s="24" t="s">
        <v>19</v>
      </c>
      <c r="K16" s="28">
        <v>293.05399999999997</v>
      </c>
      <c r="L16" s="28">
        <v>1030.2940000000001</v>
      </c>
      <c r="M16" s="28">
        <f>+K16+L16</f>
        <v>1323.348</v>
      </c>
      <c r="N16" s="29">
        <v>167.80914520569809</v>
      </c>
      <c r="O16" s="30">
        <f>+M16/N16</f>
        <v>7.8860302778961096</v>
      </c>
      <c r="P16" s="31" t="s">
        <v>28</v>
      </c>
    </row>
    <row r="17" spans="2:16" x14ac:dyDescent="0.25">
      <c r="B17" s="23">
        <v>2014</v>
      </c>
      <c r="C17" s="24" t="s">
        <v>29</v>
      </c>
      <c r="D17" s="24">
        <v>6812011</v>
      </c>
      <c r="E17" s="26" t="s">
        <v>50</v>
      </c>
      <c r="F17" s="26" t="s">
        <v>55</v>
      </c>
      <c r="G17" s="26" t="s">
        <v>52</v>
      </c>
      <c r="H17" s="27">
        <v>43.527099999999997</v>
      </c>
      <c r="I17" s="27">
        <v>-105.27200000000001</v>
      </c>
      <c r="J17" s="24" t="s">
        <v>19</v>
      </c>
      <c r="K17" s="28">
        <v>1047.3699999999999</v>
      </c>
      <c r="L17" s="28">
        <v>29.9</v>
      </c>
      <c r="M17" s="28">
        <f>+K17+L17</f>
        <v>1077.27</v>
      </c>
      <c r="N17" s="28">
        <v>141.84378794481103</v>
      </c>
      <c r="O17" s="30">
        <f>+M17/N17</f>
        <v>7.5947633351356014</v>
      </c>
      <c r="P17" s="31" t="s">
        <v>28</v>
      </c>
    </row>
    <row r="18" spans="2:16" x14ac:dyDescent="0.25">
      <c r="B18" s="23">
        <v>2014</v>
      </c>
      <c r="C18" s="24" t="s">
        <v>29</v>
      </c>
      <c r="D18" s="24">
        <v>4833711</v>
      </c>
      <c r="E18" s="26" t="s">
        <v>30</v>
      </c>
      <c r="F18" s="26" t="s">
        <v>56</v>
      </c>
      <c r="G18" s="26" t="s">
        <v>32</v>
      </c>
      <c r="H18" s="27">
        <v>41.674720000000001</v>
      </c>
      <c r="I18" s="27">
        <v>-109.89843</v>
      </c>
      <c r="J18" s="24" t="s">
        <v>19</v>
      </c>
      <c r="K18" s="28">
        <v>1270.5556529999999</v>
      </c>
      <c r="L18" s="28">
        <v>352.35271933500002</v>
      </c>
      <c r="M18" s="28">
        <f>+K18+L18</f>
        <v>1622.908372335</v>
      </c>
      <c r="N18" s="28">
        <v>218.21499284457443</v>
      </c>
      <c r="O18" s="30">
        <f>+M18/N18</f>
        <v>7.4371992097304283</v>
      </c>
      <c r="P18" s="31" t="s">
        <v>23</v>
      </c>
    </row>
    <row r="19" spans="2:16" x14ac:dyDescent="0.25">
      <c r="B19" s="23">
        <v>2014</v>
      </c>
      <c r="C19" s="24" t="s">
        <v>29</v>
      </c>
      <c r="D19" s="24">
        <v>4787811</v>
      </c>
      <c r="E19" s="26" t="s">
        <v>41</v>
      </c>
      <c r="F19" s="26" t="s">
        <v>57</v>
      </c>
      <c r="G19" s="26" t="s">
        <v>58</v>
      </c>
      <c r="H19" s="27">
        <v>41.128380999999997</v>
      </c>
      <c r="I19" s="27">
        <v>-104.787925</v>
      </c>
      <c r="J19" s="24" t="s">
        <v>19</v>
      </c>
      <c r="K19" s="28">
        <v>284.76783999999998</v>
      </c>
      <c r="L19" s="28">
        <v>363.38799999999998</v>
      </c>
      <c r="M19" s="28">
        <f>+K19+L19</f>
        <v>648.1558399999999</v>
      </c>
      <c r="N19" s="28">
        <v>92.852281329259512</v>
      </c>
      <c r="O19" s="30">
        <f>+M19/N19</f>
        <v>6.9805052791498161</v>
      </c>
      <c r="P19" s="31" t="s">
        <v>20</v>
      </c>
    </row>
    <row r="20" spans="2:16" x14ac:dyDescent="0.25">
      <c r="B20" s="23">
        <v>2014</v>
      </c>
      <c r="C20" s="24" t="s">
        <v>29</v>
      </c>
      <c r="D20" s="24">
        <v>12813211</v>
      </c>
      <c r="E20" s="26" t="s">
        <v>59</v>
      </c>
      <c r="F20" s="26" t="s">
        <v>60</v>
      </c>
      <c r="G20" s="26" t="s">
        <v>61</v>
      </c>
      <c r="H20" s="27">
        <v>44.859529999999999</v>
      </c>
      <c r="I20" s="27">
        <v>-104.16254000000001</v>
      </c>
      <c r="J20" s="24" t="s">
        <v>19</v>
      </c>
      <c r="K20" s="28">
        <v>836.6</v>
      </c>
      <c r="L20" s="28">
        <v>154.9</v>
      </c>
      <c r="M20" s="28">
        <f>+K20+L20</f>
        <v>991.5</v>
      </c>
      <c r="N20" s="28">
        <v>146.1330375371881</v>
      </c>
      <c r="O20" s="30">
        <f>+M20/N20</f>
        <v>6.7849133687355394</v>
      </c>
      <c r="P20" s="31" t="s">
        <v>28</v>
      </c>
    </row>
    <row r="21" spans="2:16" x14ac:dyDescent="0.25">
      <c r="B21" s="23">
        <v>2018</v>
      </c>
      <c r="C21" s="24" t="s">
        <v>15</v>
      </c>
      <c r="D21" s="32">
        <v>12810911</v>
      </c>
      <c r="E21" s="33" t="s">
        <v>26</v>
      </c>
      <c r="F21" s="26" t="s">
        <v>62</v>
      </c>
      <c r="G21" s="26" t="s">
        <v>18</v>
      </c>
      <c r="H21" s="34">
        <v>44.286200000000001</v>
      </c>
      <c r="I21" s="34">
        <v>-105.3843</v>
      </c>
      <c r="J21" s="24" t="s">
        <v>19</v>
      </c>
      <c r="K21" s="28">
        <v>673.28499999999997</v>
      </c>
      <c r="L21" s="28">
        <v>429.65699999999998</v>
      </c>
      <c r="M21" s="28">
        <f>+K21+L21</f>
        <v>1102.942</v>
      </c>
      <c r="N21" s="29">
        <v>167.81258940735992</v>
      </c>
      <c r="O21" s="30">
        <f>+M21/N21</f>
        <v>6.5724627925419954</v>
      </c>
      <c r="P21" s="31" t="s">
        <v>28</v>
      </c>
    </row>
    <row r="22" spans="2:16" x14ac:dyDescent="0.25">
      <c r="B22" s="23">
        <v>2018</v>
      </c>
      <c r="C22" s="24" t="s">
        <v>15</v>
      </c>
      <c r="D22" s="32">
        <v>7844911</v>
      </c>
      <c r="E22" s="33" t="s">
        <v>26</v>
      </c>
      <c r="F22" s="26" t="s">
        <v>63</v>
      </c>
      <c r="G22" s="26" t="s">
        <v>18</v>
      </c>
      <c r="H22" s="34">
        <v>44.285299999999999</v>
      </c>
      <c r="I22" s="34">
        <v>-105.3841</v>
      </c>
      <c r="J22" s="24" t="s">
        <v>19</v>
      </c>
      <c r="K22" s="28">
        <v>620.41999999999996</v>
      </c>
      <c r="L22" s="28">
        <v>402.51100000000002</v>
      </c>
      <c r="M22" s="28">
        <f>+K22+L22</f>
        <v>1022.931</v>
      </c>
      <c r="N22" s="29">
        <v>167.82725957883633</v>
      </c>
      <c r="O22" s="30">
        <f>+M22/N22</f>
        <v>6.0951421274890176</v>
      </c>
      <c r="P22" s="31" t="s">
        <v>28</v>
      </c>
    </row>
    <row r="23" spans="2:16" x14ac:dyDescent="0.25">
      <c r="B23" s="23">
        <v>2014</v>
      </c>
      <c r="C23" s="24" t="s">
        <v>29</v>
      </c>
      <c r="D23" s="24">
        <v>16493811</v>
      </c>
      <c r="E23" s="26" t="s">
        <v>44</v>
      </c>
      <c r="F23" s="26" t="s">
        <v>64</v>
      </c>
      <c r="G23" s="26" t="s">
        <v>65</v>
      </c>
      <c r="H23" s="27">
        <v>43.380099999999999</v>
      </c>
      <c r="I23" s="27">
        <v>-110.75</v>
      </c>
      <c r="J23" s="24" t="s">
        <v>19</v>
      </c>
      <c r="K23" s="28">
        <v>90.11</v>
      </c>
      <c r="L23" s="28">
        <v>14.04</v>
      </c>
      <c r="M23" s="28">
        <f>+K23+L23</f>
        <v>104.15</v>
      </c>
      <c r="N23" s="28">
        <v>17.531136773051468</v>
      </c>
      <c r="O23" s="30">
        <f>+M23/N23</f>
        <v>5.9408583338473191</v>
      </c>
      <c r="P23" s="31" t="s">
        <v>23</v>
      </c>
    </row>
    <row r="24" spans="2:16" x14ac:dyDescent="0.25">
      <c r="B24" s="23">
        <v>2014</v>
      </c>
      <c r="C24" s="24" t="s">
        <v>29</v>
      </c>
      <c r="D24" s="24">
        <v>6478611</v>
      </c>
      <c r="E24" s="26" t="s">
        <v>30</v>
      </c>
      <c r="F24" s="26" t="s">
        <v>66</v>
      </c>
      <c r="G24" s="26" t="s">
        <v>32</v>
      </c>
      <c r="H24" s="27">
        <v>41.501800000000003</v>
      </c>
      <c r="I24" s="27">
        <v>-109.758</v>
      </c>
      <c r="J24" s="24" t="s">
        <v>19</v>
      </c>
      <c r="K24" s="28">
        <v>1386.3564329999999</v>
      </c>
      <c r="L24" s="28">
        <v>28.286185</v>
      </c>
      <c r="M24" s="28">
        <f>+K24+L24</f>
        <v>1414.6426179999999</v>
      </c>
      <c r="N24" s="28">
        <v>240.16733145191515</v>
      </c>
      <c r="O24" s="30">
        <f>+M24/N24</f>
        <v>5.8902374833740909</v>
      </c>
      <c r="P24" s="31" t="s">
        <v>23</v>
      </c>
    </row>
    <row r="25" spans="2:16" x14ac:dyDescent="0.25">
      <c r="B25" s="23">
        <v>2018</v>
      </c>
      <c r="C25" s="24" t="s">
        <v>15</v>
      </c>
      <c r="D25" s="24">
        <v>12811111</v>
      </c>
      <c r="E25" s="35" t="s">
        <v>26</v>
      </c>
      <c r="F25" s="26" t="s">
        <v>54</v>
      </c>
      <c r="G25" s="26" t="s">
        <v>18</v>
      </c>
      <c r="H25" s="34">
        <v>44.2911</v>
      </c>
      <c r="I25" s="34">
        <v>-105.3815</v>
      </c>
      <c r="J25" s="24" t="s">
        <v>19</v>
      </c>
      <c r="K25" s="28">
        <v>293.05399999999997</v>
      </c>
      <c r="L25" s="28">
        <v>1030.2940000000001</v>
      </c>
      <c r="M25" s="28">
        <f>+K25+L25</f>
        <v>1323.348</v>
      </c>
      <c r="N25" s="36">
        <v>244.12557182380485</v>
      </c>
      <c r="O25" s="30">
        <f>+M25/N25</f>
        <v>5.4207676406595899</v>
      </c>
      <c r="P25" s="31" t="s">
        <v>67</v>
      </c>
    </row>
    <row r="26" spans="2:16" x14ac:dyDescent="0.25">
      <c r="B26" s="23">
        <v>2014</v>
      </c>
      <c r="C26" s="24" t="s">
        <v>29</v>
      </c>
      <c r="D26" s="24">
        <v>4956711</v>
      </c>
      <c r="E26" s="26" t="s">
        <v>30</v>
      </c>
      <c r="F26" s="26" t="s">
        <v>68</v>
      </c>
      <c r="G26" s="26" t="s">
        <v>69</v>
      </c>
      <c r="H26" s="27">
        <v>41.538409999999999</v>
      </c>
      <c r="I26" s="27">
        <v>-109.12746</v>
      </c>
      <c r="J26" s="24" t="s">
        <v>19</v>
      </c>
      <c r="K26" s="28">
        <v>101.10137895</v>
      </c>
      <c r="L26" s="28">
        <v>1153.9454995000001</v>
      </c>
      <c r="M26" s="28">
        <f>+K26+L26</f>
        <v>1255.0468784500001</v>
      </c>
      <c r="N26" s="28">
        <v>258.46979156161149</v>
      </c>
      <c r="O26" s="30">
        <f>+M26/N26</f>
        <v>4.8556810870133518</v>
      </c>
      <c r="P26" s="31" t="s">
        <v>23</v>
      </c>
    </row>
    <row r="27" spans="2:16" x14ac:dyDescent="0.25">
      <c r="B27" s="23">
        <v>2014</v>
      </c>
      <c r="C27" s="24" t="s">
        <v>29</v>
      </c>
      <c r="D27" s="24">
        <v>4208111</v>
      </c>
      <c r="E27" s="26" t="s">
        <v>30</v>
      </c>
      <c r="F27" s="26" t="s">
        <v>70</v>
      </c>
      <c r="G27" s="26" t="s">
        <v>71</v>
      </c>
      <c r="H27" s="27">
        <v>41.539099999999998</v>
      </c>
      <c r="I27" s="27">
        <v>-109.22069999999999</v>
      </c>
      <c r="J27" s="24" t="s">
        <v>19</v>
      </c>
      <c r="K27" s="28">
        <v>421.25311799999997</v>
      </c>
      <c r="L27" s="28">
        <v>753.72</v>
      </c>
      <c r="M27" s="28">
        <f>+K27+L27</f>
        <v>1174.9731179999999</v>
      </c>
      <c r="N27" s="28">
        <v>254.59001893956261</v>
      </c>
      <c r="O27" s="30">
        <f>+M27/N27</f>
        <v>4.6151578247021847</v>
      </c>
      <c r="P27" s="31" t="s">
        <v>23</v>
      </c>
    </row>
    <row r="28" spans="2:16" x14ac:dyDescent="0.25">
      <c r="B28" s="23">
        <v>2014</v>
      </c>
      <c r="C28" s="24" t="s">
        <v>29</v>
      </c>
      <c r="D28" s="24">
        <v>6972611</v>
      </c>
      <c r="E28" s="26" t="s">
        <v>72</v>
      </c>
      <c r="F28" s="26" t="s">
        <v>73</v>
      </c>
      <c r="G28" s="26" t="s">
        <v>39</v>
      </c>
      <c r="H28" s="27">
        <v>42.791200000000003</v>
      </c>
      <c r="I28" s="27">
        <v>-105.358</v>
      </c>
      <c r="J28" s="24" t="s">
        <v>19</v>
      </c>
      <c r="K28" s="28">
        <v>773.38</v>
      </c>
      <c r="L28" s="28">
        <v>0</v>
      </c>
      <c r="M28" s="28">
        <f>+K28+L28</f>
        <v>773.38</v>
      </c>
      <c r="N28" s="28">
        <v>170.26535720429669</v>
      </c>
      <c r="O28" s="30">
        <f>+M28/N28</f>
        <v>4.5422040789662379</v>
      </c>
      <c r="P28" s="31" t="s">
        <v>28</v>
      </c>
    </row>
    <row r="29" spans="2:16" x14ac:dyDescent="0.25">
      <c r="B29" s="23">
        <v>2014</v>
      </c>
      <c r="C29" s="24" t="s">
        <v>29</v>
      </c>
      <c r="D29" s="24">
        <v>6973011</v>
      </c>
      <c r="E29" s="26" t="s">
        <v>72</v>
      </c>
      <c r="F29" s="26" t="s">
        <v>74</v>
      </c>
      <c r="G29" s="26" t="s">
        <v>52</v>
      </c>
      <c r="H29" s="27">
        <v>43.478099999999998</v>
      </c>
      <c r="I29" s="27">
        <v>-105.342</v>
      </c>
      <c r="J29" s="24" t="s">
        <v>19</v>
      </c>
      <c r="K29" s="28">
        <v>577.6</v>
      </c>
      <c r="L29" s="28">
        <v>3.88</v>
      </c>
      <c r="M29" s="28">
        <f>+K29+L29</f>
        <v>581.48</v>
      </c>
      <c r="N29" s="28">
        <v>147.63852656961836</v>
      </c>
      <c r="O29" s="30">
        <f>+M29/N29</f>
        <v>3.9385383579116486</v>
      </c>
      <c r="P29" s="31" t="s">
        <v>28</v>
      </c>
    </row>
    <row r="30" spans="2:16" x14ac:dyDescent="0.25">
      <c r="B30" s="23">
        <v>2014</v>
      </c>
      <c r="C30" s="24" t="s">
        <v>29</v>
      </c>
      <c r="D30" s="24">
        <v>6813111</v>
      </c>
      <c r="E30" s="26" t="s">
        <v>50</v>
      </c>
      <c r="F30" s="26" t="s">
        <v>75</v>
      </c>
      <c r="G30" s="26" t="s">
        <v>76</v>
      </c>
      <c r="H30" s="27">
        <v>43.842491000000003</v>
      </c>
      <c r="I30" s="27">
        <v>-105.362022</v>
      </c>
      <c r="J30" s="24" t="s">
        <v>19</v>
      </c>
      <c r="K30" s="28">
        <v>597.03921000000003</v>
      </c>
      <c r="L30" s="28">
        <v>0</v>
      </c>
      <c r="M30" s="28">
        <f>+K30+L30</f>
        <v>597.03921000000003</v>
      </c>
      <c r="N30" s="28">
        <v>151.79508342992571</v>
      </c>
      <c r="O30" s="30">
        <f>+M30/N30</f>
        <v>3.933192014586004</v>
      </c>
      <c r="P30" s="31" t="s">
        <v>28</v>
      </c>
    </row>
    <row r="31" spans="2:16" x14ac:dyDescent="0.25">
      <c r="B31" s="23">
        <v>2014</v>
      </c>
      <c r="C31" s="24" t="s">
        <v>29</v>
      </c>
      <c r="D31" s="24">
        <v>4956311</v>
      </c>
      <c r="E31" s="26" t="s">
        <v>37</v>
      </c>
      <c r="F31" s="26" t="s">
        <v>77</v>
      </c>
      <c r="G31" s="26" t="s">
        <v>39</v>
      </c>
      <c r="H31" s="27">
        <v>44.357300000000002</v>
      </c>
      <c r="I31" s="27">
        <v>-108.9115</v>
      </c>
      <c r="J31" s="24" t="s">
        <v>19</v>
      </c>
      <c r="K31" s="28">
        <v>14.110799999999999</v>
      </c>
      <c r="L31" s="28">
        <v>287.25</v>
      </c>
      <c r="M31" s="28">
        <v>302.181726862</v>
      </c>
      <c r="N31" s="28">
        <v>88.4329727291192</v>
      </c>
      <c r="O31" s="30">
        <v>3.4170707772950126</v>
      </c>
      <c r="P31" s="31" t="s">
        <v>40</v>
      </c>
    </row>
    <row r="32" spans="2:16" x14ac:dyDescent="0.25">
      <c r="B32" s="23">
        <v>2014</v>
      </c>
      <c r="C32" s="24" t="s">
        <v>29</v>
      </c>
      <c r="D32" s="24">
        <v>6512411</v>
      </c>
      <c r="E32" s="26" t="s">
        <v>78</v>
      </c>
      <c r="F32" s="26" t="s">
        <v>79</v>
      </c>
      <c r="G32" s="26" t="s">
        <v>39</v>
      </c>
      <c r="H32" s="27">
        <v>41.757109999999997</v>
      </c>
      <c r="I32" s="27">
        <v>-107.05913</v>
      </c>
      <c r="J32" s="24" t="s">
        <v>19</v>
      </c>
      <c r="K32" s="28">
        <v>570.26574500000004</v>
      </c>
      <c r="L32" s="28">
        <v>0.48704240459999998</v>
      </c>
      <c r="M32" s="28">
        <f>+K32+L32</f>
        <v>570.75278740459999</v>
      </c>
      <c r="N32" s="28">
        <v>173.46282792716465</v>
      </c>
      <c r="O32" s="30">
        <f>+M32/N32</f>
        <v>3.2903463769439614</v>
      </c>
      <c r="P32" s="31" t="s">
        <v>20</v>
      </c>
    </row>
    <row r="33" spans="2:16" x14ac:dyDescent="0.25">
      <c r="B33" s="23">
        <v>2014</v>
      </c>
      <c r="C33" s="24" t="s">
        <v>29</v>
      </c>
      <c r="D33" s="24">
        <v>12809611</v>
      </c>
      <c r="E33" s="26" t="s">
        <v>33</v>
      </c>
      <c r="F33" s="26" t="s">
        <v>80</v>
      </c>
      <c r="G33" s="26" t="s">
        <v>81</v>
      </c>
      <c r="H33" s="27">
        <v>41.313409999999998</v>
      </c>
      <c r="I33" s="27">
        <v>-105.56681</v>
      </c>
      <c r="J33" s="24" t="s">
        <v>19</v>
      </c>
      <c r="K33" s="28">
        <v>111.09</v>
      </c>
      <c r="L33" s="28">
        <v>154.5909</v>
      </c>
      <c r="M33" s="28">
        <f>+K33+L33</f>
        <v>265.68090000000001</v>
      </c>
      <c r="N33" s="28">
        <v>86.33431864310586</v>
      </c>
      <c r="O33" s="30">
        <f>+M33/N33</f>
        <v>3.0773498207391676</v>
      </c>
      <c r="P33" s="31" t="s">
        <v>20</v>
      </c>
    </row>
    <row r="34" spans="2:16" x14ac:dyDescent="0.25">
      <c r="B34" s="23">
        <v>2014</v>
      </c>
      <c r="C34" s="24" t="s">
        <v>29</v>
      </c>
      <c r="D34" s="24">
        <v>4865011</v>
      </c>
      <c r="E34" s="26" t="s">
        <v>82</v>
      </c>
      <c r="F34" s="26" t="s">
        <v>83</v>
      </c>
      <c r="G34" s="26" t="s">
        <v>58</v>
      </c>
      <c r="H34" s="27">
        <v>43.849899999999998</v>
      </c>
      <c r="I34" s="27">
        <v>-104.21469999999999</v>
      </c>
      <c r="J34" s="24" t="s">
        <v>19</v>
      </c>
      <c r="K34" s="28">
        <v>95.304847199999998</v>
      </c>
      <c r="L34" s="28">
        <v>69.566629410000004</v>
      </c>
      <c r="M34" s="28">
        <f>+K34+L34</f>
        <v>164.87147661</v>
      </c>
      <c r="N34" s="28">
        <v>62.750775563043959</v>
      </c>
      <c r="O34" s="30">
        <f>+M34/N34</f>
        <v>2.6274014166463684</v>
      </c>
      <c r="P34" s="31" t="s">
        <v>28</v>
      </c>
    </row>
    <row r="35" spans="2:16" x14ac:dyDescent="0.25">
      <c r="B35" s="23">
        <v>2014</v>
      </c>
      <c r="C35" s="24" t="s">
        <v>29</v>
      </c>
      <c r="D35" s="24">
        <v>6946111</v>
      </c>
      <c r="E35" s="26" t="s">
        <v>37</v>
      </c>
      <c r="F35" s="26" t="s">
        <v>84</v>
      </c>
      <c r="G35" s="26" t="s">
        <v>85</v>
      </c>
      <c r="H35" s="27">
        <v>44.995649999999998</v>
      </c>
      <c r="I35" s="27">
        <v>-108.62492</v>
      </c>
      <c r="J35" s="24" t="s">
        <v>19</v>
      </c>
      <c r="K35" s="28">
        <v>216.02</v>
      </c>
      <c r="L35" s="28">
        <v>4.766</v>
      </c>
      <c r="M35" s="28">
        <v>294.83475371000003</v>
      </c>
      <c r="N35" s="28">
        <v>123.33387549029381</v>
      </c>
      <c r="O35" s="30">
        <v>2.390541548604812</v>
      </c>
      <c r="P35" s="31" t="s">
        <v>40</v>
      </c>
    </row>
    <row r="36" spans="2:16" x14ac:dyDescent="0.25">
      <c r="B36" s="23">
        <v>2014</v>
      </c>
      <c r="C36" s="24" t="s">
        <v>29</v>
      </c>
      <c r="D36" s="24">
        <v>7048611</v>
      </c>
      <c r="E36" s="26" t="s">
        <v>86</v>
      </c>
      <c r="F36" s="26" t="s">
        <v>87</v>
      </c>
      <c r="G36" s="26" t="s">
        <v>49</v>
      </c>
      <c r="H36" s="27">
        <v>41.883800000000001</v>
      </c>
      <c r="I36" s="27">
        <v>-110.08920000000001</v>
      </c>
      <c r="J36" s="24" t="s">
        <v>19</v>
      </c>
      <c r="K36" s="28">
        <v>69.270812000000006</v>
      </c>
      <c r="L36" s="28">
        <v>361.69303200000002</v>
      </c>
      <c r="M36" s="28">
        <f>+K36+L36</f>
        <v>430.96384399999999</v>
      </c>
      <c r="N36" s="28">
        <v>191.35831600525668</v>
      </c>
      <c r="O36" s="30">
        <f>+M36/N36</f>
        <v>2.2521302078565597</v>
      </c>
      <c r="P36" s="31" t="s">
        <v>23</v>
      </c>
    </row>
    <row r="37" spans="2:16" x14ac:dyDescent="0.25">
      <c r="B37" s="23">
        <v>2014</v>
      </c>
      <c r="C37" s="24" t="s">
        <v>29</v>
      </c>
      <c r="D37" s="24">
        <v>4208311</v>
      </c>
      <c r="E37" s="26" t="s">
        <v>88</v>
      </c>
      <c r="F37" s="26" t="s">
        <v>89</v>
      </c>
      <c r="G37" s="26" t="s">
        <v>49</v>
      </c>
      <c r="H37" s="27">
        <v>41.573399999999999</v>
      </c>
      <c r="I37" s="27">
        <v>-110.91200000000001</v>
      </c>
      <c r="J37" s="24" t="s">
        <v>19</v>
      </c>
      <c r="K37" s="28">
        <v>117.42628000000001</v>
      </c>
      <c r="L37" s="28">
        <v>343.59</v>
      </c>
      <c r="M37" s="28">
        <f>+K37+L37</f>
        <v>461.01627999999999</v>
      </c>
      <c r="N37" s="28">
        <v>218.86500028794885</v>
      </c>
      <c r="O37" s="30">
        <f>+M37/N37</f>
        <v>2.1063956292393291</v>
      </c>
      <c r="P37" s="31" t="s">
        <v>23</v>
      </c>
    </row>
    <row r="38" spans="2:16" x14ac:dyDescent="0.25">
      <c r="B38" s="23">
        <v>2014</v>
      </c>
      <c r="C38" s="24" t="s">
        <v>29</v>
      </c>
      <c r="D38" s="24">
        <v>6512311</v>
      </c>
      <c r="E38" s="26" t="s">
        <v>78</v>
      </c>
      <c r="F38" s="26" t="s">
        <v>90</v>
      </c>
      <c r="G38" s="26" t="s">
        <v>58</v>
      </c>
      <c r="H38" s="27">
        <v>41.779699999999998</v>
      </c>
      <c r="I38" s="27">
        <v>-107.10899999999999</v>
      </c>
      <c r="J38" s="24" t="s">
        <v>19</v>
      </c>
      <c r="K38" s="28">
        <v>288.43327090999998</v>
      </c>
      <c r="L38" s="28">
        <v>71.607340704999999</v>
      </c>
      <c r="M38" s="28">
        <f>+K38+L38</f>
        <v>360.04061161499999</v>
      </c>
      <c r="N38" s="28">
        <v>177.89882675661937</v>
      </c>
      <c r="O38" s="30">
        <f>+M38/N38</f>
        <v>2.0238503995732695</v>
      </c>
      <c r="P38" s="31" t="s">
        <v>20</v>
      </c>
    </row>
    <row r="39" spans="2:16" x14ac:dyDescent="0.25">
      <c r="B39" s="23">
        <v>2014</v>
      </c>
      <c r="C39" s="24" t="s">
        <v>29</v>
      </c>
      <c r="D39" s="24">
        <v>4957011</v>
      </c>
      <c r="E39" s="26" t="s">
        <v>30</v>
      </c>
      <c r="F39" s="26" t="s">
        <v>91</v>
      </c>
      <c r="G39" s="26" t="s">
        <v>92</v>
      </c>
      <c r="H39" s="27">
        <v>41.2973</v>
      </c>
      <c r="I39" s="27">
        <v>-109.685</v>
      </c>
      <c r="J39" s="24" t="s">
        <v>19</v>
      </c>
      <c r="K39" s="28">
        <v>502.32785000000001</v>
      </c>
      <c r="L39" s="28">
        <v>0.89817860000000005</v>
      </c>
      <c r="M39" s="28">
        <f>+K39+L39</f>
        <v>503.22602860000001</v>
      </c>
      <c r="N39" s="28">
        <v>263.65068036991948</v>
      </c>
      <c r="O39" s="30">
        <f>+M39/N39</f>
        <v>1.9086847335039694</v>
      </c>
      <c r="P39" s="31" t="s">
        <v>23</v>
      </c>
    </row>
    <row r="40" spans="2:16" x14ac:dyDescent="0.25">
      <c r="B40" s="23">
        <v>2014</v>
      </c>
      <c r="C40" s="24" t="s">
        <v>29</v>
      </c>
      <c r="D40" s="24">
        <v>4954911</v>
      </c>
      <c r="E40" s="26" t="s">
        <v>93</v>
      </c>
      <c r="F40" s="26" t="s">
        <v>94</v>
      </c>
      <c r="G40" s="26" t="s">
        <v>58</v>
      </c>
      <c r="H40" s="27">
        <v>42.8583</v>
      </c>
      <c r="I40" s="27">
        <v>-106.241</v>
      </c>
      <c r="J40" s="24" t="s">
        <v>19</v>
      </c>
      <c r="K40" s="28">
        <v>234.13</v>
      </c>
      <c r="L40" s="28">
        <v>227.51</v>
      </c>
      <c r="M40" s="28">
        <f>+K40+L40</f>
        <v>461.64</v>
      </c>
      <c r="N40" s="28">
        <v>261.4235348259063</v>
      </c>
      <c r="O40" s="30">
        <f>+M40/N40</f>
        <v>1.7658700862851802</v>
      </c>
      <c r="P40" s="31" t="s">
        <v>20</v>
      </c>
    </row>
    <row r="41" spans="2:16" x14ac:dyDescent="0.25">
      <c r="B41" s="23">
        <v>2014</v>
      </c>
      <c r="C41" s="24" t="s">
        <v>29</v>
      </c>
      <c r="D41" s="24">
        <v>4786611</v>
      </c>
      <c r="E41" s="26" t="s">
        <v>95</v>
      </c>
      <c r="F41" s="26" t="s">
        <v>96</v>
      </c>
      <c r="G41" s="26" t="s">
        <v>97</v>
      </c>
      <c r="H41" s="27">
        <v>42.047899999999998</v>
      </c>
      <c r="I41" s="27">
        <v>-104.18899999999999</v>
      </c>
      <c r="J41" s="24" t="s">
        <v>19</v>
      </c>
      <c r="K41" s="28">
        <v>160.07</v>
      </c>
      <c r="L41" s="28">
        <v>166.75</v>
      </c>
      <c r="M41" s="28">
        <f>+K41+L41</f>
        <v>326.82</v>
      </c>
      <c r="N41" s="28">
        <v>204.5728454326094</v>
      </c>
      <c r="O41" s="30">
        <f>+M41/N41</f>
        <v>1.5975727340980912</v>
      </c>
      <c r="P41" s="31" t="s">
        <v>20</v>
      </c>
    </row>
    <row r="42" spans="2:16" x14ac:dyDescent="0.25">
      <c r="B42" s="23">
        <v>2014</v>
      </c>
      <c r="C42" s="24" t="s">
        <v>29</v>
      </c>
      <c r="D42" s="24">
        <v>4566411</v>
      </c>
      <c r="E42" s="26" t="s">
        <v>93</v>
      </c>
      <c r="F42" s="26" t="s">
        <v>98</v>
      </c>
      <c r="G42" s="26" t="s">
        <v>39</v>
      </c>
      <c r="H42" s="27">
        <v>42.85765</v>
      </c>
      <c r="I42" s="27">
        <v>-106.22911000000001</v>
      </c>
      <c r="J42" s="24" t="s">
        <v>19</v>
      </c>
      <c r="K42" s="28">
        <v>408.07</v>
      </c>
      <c r="L42" s="28">
        <v>0</v>
      </c>
      <c r="M42" s="28">
        <f>+K42+L42</f>
        <v>408.07</v>
      </c>
      <c r="N42" s="28">
        <v>261.19621483267093</v>
      </c>
      <c r="O42" s="30">
        <f>+M42/N42</f>
        <v>1.5623120735552014</v>
      </c>
      <c r="P42" s="31" t="s">
        <v>20</v>
      </c>
    </row>
    <row r="43" spans="2:16" ht="15.75" thickBot="1" x14ac:dyDescent="0.3">
      <c r="B43" s="37">
        <v>2014</v>
      </c>
      <c r="C43" s="38" t="s">
        <v>29</v>
      </c>
      <c r="D43" s="38">
        <v>6826211</v>
      </c>
      <c r="E43" s="39" t="s">
        <v>78</v>
      </c>
      <c r="F43" s="39" t="s">
        <v>99</v>
      </c>
      <c r="G43" s="39" t="s">
        <v>39</v>
      </c>
      <c r="H43" s="40">
        <v>41.647399999999998</v>
      </c>
      <c r="I43" s="40">
        <v>-107.82299999999999</v>
      </c>
      <c r="J43" s="38" t="s">
        <v>19</v>
      </c>
      <c r="K43" s="41">
        <v>314.62</v>
      </c>
      <c r="L43" s="41">
        <v>0</v>
      </c>
      <c r="M43" s="41">
        <f>+K43+L43</f>
        <v>314.62</v>
      </c>
      <c r="N43" s="41">
        <v>208.43965291088222</v>
      </c>
      <c r="O43" s="42">
        <f>+M43/N43</f>
        <v>1.5094056989939189</v>
      </c>
      <c r="P43" s="4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WY 80%ers (2)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2019-07-11T20:54:43Z</dcterms:created>
  <dcterms:modified xsi:type="dcterms:W3CDTF">2019-07-11T20:55:22Z</dcterms:modified>
</cp:coreProperties>
</file>